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an villar\2018\Cumplimiento\ABRIL\PUBLICAR\"/>
    </mc:Choice>
  </mc:AlternateContent>
  <bookViews>
    <workbookView xWindow="0" yWindow="0" windowWidth="28800" windowHeight="12210" xr2:uid="{DA88BB30-B2E9-4A4A-874B-F61E347957C7}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C21" i="1"/>
  <c r="D21" i="1"/>
  <c r="E21" i="1"/>
  <c r="F20" i="1"/>
  <c r="C20" i="1"/>
  <c r="D20" i="1"/>
  <c r="E20" i="1"/>
  <c r="F65" i="1" l="1"/>
  <c r="D65" i="1"/>
  <c r="E65" i="1"/>
  <c r="C65" i="1"/>
  <c r="F64" i="1"/>
  <c r="D64" i="1"/>
  <c r="E64" i="1"/>
  <c r="C64" i="1"/>
  <c r="D123" i="1" l="1"/>
  <c r="D124" i="1"/>
  <c r="C124" i="1"/>
  <c r="C123" i="1"/>
  <c r="D97" i="1"/>
  <c r="C97" i="1"/>
  <c r="D96" i="1"/>
  <c r="C96" i="1"/>
  <c r="E80" i="1" l="1"/>
  <c r="D80" i="1"/>
  <c r="C80" i="1"/>
  <c r="E79" i="1"/>
  <c r="D79" i="1"/>
  <c r="C79" i="1"/>
  <c r="F48" i="1" l="1"/>
  <c r="E48" i="1"/>
  <c r="D48" i="1"/>
  <c r="C48" i="1"/>
  <c r="F47" i="1"/>
  <c r="E47" i="1"/>
  <c r="D47" i="1"/>
  <c r="C47" i="1"/>
  <c r="F36" i="1" l="1"/>
  <c r="E36" i="1"/>
  <c r="D36" i="1"/>
  <c r="C36" i="1"/>
  <c r="F35" i="1"/>
  <c r="E35" i="1"/>
  <c r="D35" i="1"/>
  <c r="C35" i="1"/>
  <c r="D114" i="1" l="1"/>
  <c r="C114" i="1"/>
  <c r="D113" i="1"/>
  <c r="C113" i="1"/>
</calcChain>
</file>

<file path=xl/sharedStrings.xml><?xml version="1.0" encoding="utf-8"?>
<sst xmlns="http://schemas.openxmlformats.org/spreadsheetml/2006/main" count="139" uniqueCount="27">
  <si>
    <t>Etiquetas de fila</t>
  </si>
  <si>
    <t>Total general</t>
  </si>
  <si>
    <t>Adelantado</t>
  </si>
  <si>
    <t>EXTERNO</t>
  </si>
  <si>
    <t>INTERNO</t>
  </si>
  <si>
    <t>Demorado</t>
  </si>
  <si>
    <t>Cancelado</t>
  </si>
  <si>
    <t>Cumplido</t>
  </si>
  <si>
    <t>AVIANCA</t>
  </si>
  <si>
    <t>SATENA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</si>
  <si>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</si>
  <si>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</si>
  <si>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LATAM COLOMBIA</t>
  </si>
  <si>
    <t>COPA COLOMBIA</t>
  </si>
  <si>
    <t>No especifico</t>
  </si>
  <si>
    <t>ADA</t>
  </si>
  <si>
    <t>INTERNACIONAL</t>
  </si>
  <si>
    <t>VIVA COLOMBIA</t>
  </si>
  <si>
    <t>SECUNDARIA</t>
  </si>
  <si>
    <t>TRONCAL</t>
  </si>
  <si>
    <t>Penalizado</t>
  </si>
  <si>
    <t>Interno</t>
  </si>
  <si>
    <t>EASYFLY</t>
  </si>
  <si>
    <t>CUMPLIMIENTO DE ITINERARIO</t>
  </si>
  <si>
    <t>CUMPLIMIENTO DE SERVICIO</t>
  </si>
  <si>
    <t>TAC - TRANSPORTE AEREO DE COLOMBIA</t>
  </si>
  <si>
    <t>CUMPLIMIENTO AEROCOMERCIAL POR CAUSAS
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</si>
</sst>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 applyAlignment="1">
      <alignment horizontal="left"/>
    </xf>
    <xf numFmtId="0" fontId="2" fillId="3" borderId="7" xfId="0" applyFont="1" applyFill="1" applyBorder="1" applyAlignment="1">
      <alignment horizontal="left" indent="1"/>
    </xf>
    <xf numFmtId="0" fontId="0" fillId="0" borderId="7" xfId="0" applyBorder="1" applyAlignment="1">
      <alignment horizontal="left" indent="2"/>
    </xf>
    <xf numFmtId="0" fontId="0" fillId="0" borderId="9" xfId="0" applyBorder="1" applyAlignment="1">
      <alignment horizontal="left" indent="2"/>
    </xf>
    <xf numFmtId="10" fontId="0" fillId="0" borderId="12" xfId="1" applyNumberFormat="1" applyFont="1" applyBorder="1"/>
    <xf numFmtId="10" fontId="0" fillId="0" borderId="10" xfId="1" applyNumberFormat="1" applyFont="1" applyBorder="1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vertical="center" readingOrder="1"/>
    </xf>
    <xf numFmtId="10" fontId="0" fillId="4" borderId="13" xfId="1" applyNumberFormat="1" applyFont="1" applyFill="1" applyBorder="1"/>
    <xf numFmtId="10" fontId="0" fillId="4" borderId="11" xfId="1" applyNumberFormat="1" applyFont="1" applyFill="1" applyBorder="1"/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3" borderId="0" xfId="0" applyNumberFormat="1" applyFont="1" applyFill="1" applyBorder="1"/>
    <xf numFmtId="0" fontId="2" fillId="3" borderId="8" xfId="0" applyNumberFormat="1" applyFont="1" applyFill="1" applyBorder="1"/>
    <xf numFmtId="0" fontId="0" fillId="0" borderId="0" xfId="0" applyNumberFormat="1" applyBorder="1"/>
    <xf numFmtId="0" fontId="0" fillId="0" borderId="8" xfId="0" applyNumberFormat="1" applyBorder="1"/>
    <xf numFmtId="164" fontId="0" fillId="0" borderId="12" xfId="1" applyNumberFormat="1" applyFont="1" applyBorder="1"/>
    <xf numFmtId="164" fontId="0" fillId="0" borderId="10" xfId="1" applyNumberFormat="1" applyFont="1" applyBorder="1"/>
    <xf numFmtId="164" fontId="0" fillId="4" borderId="13" xfId="1" applyNumberFormat="1" applyFont="1" applyFill="1" applyBorder="1"/>
    <xf numFmtId="164" fontId="0" fillId="4" borderId="11" xfId="1" applyNumberFormat="1" applyFont="1" applyFill="1" applyBorder="1"/>
    <xf numFmtId="10" fontId="0" fillId="0" borderId="0" xfId="1" applyNumberFormat="1" applyFont="1"/>
    <xf numFmtId="0" fontId="2" fillId="3" borderId="9" xfId="0" applyFont="1" applyFill="1" applyBorder="1" applyAlignment="1">
      <alignment horizontal="left" indent="1"/>
    </xf>
    <xf numFmtId="0" fontId="2" fillId="3" borderId="10" xfId="0" applyNumberFormat="1" applyFont="1" applyFill="1" applyBorder="1"/>
    <xf numFmtId="0" fontId="2" fillId="3" borderId="11" xfId="0" applyNumberFormat="1" applyFont="1" applyFill="1" applyBorder="1"/>
    <xf numFmtId="0" fontId="0" fillId="0" borderId="10" xfId="0" applyNumberFormat="1" applyBorder="1"/>
    <xf numFmtId="0" fontId="0" fillId="0" borderId="11" xfId="0" applyNumberFormat="1" applyBorder="1"/>
    <xf numFmtId="0" fontId="0" fillId="0" borderId="17" xfId="0" applyBorder="1"/>
    <xf numFmtId="10" fontId="0" fillId="0" borderId="12" xfId="1" applyNumberFormat="1" applyFont="1" applyFill="1" applyBorder="1"/>
    <xf numFmtId="0" fontId="0" fillId="0" borderId="9" xfId="0" applyBorder="1"/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67B79-9E07-47A8-9E2B-3D5FB3E143BF}">
  <dimension ref="B1:H124"/>
  <sheetViews>
    <sheetView tabSelected="1" zoomScale="85" zoomScaleNormal="85" workbookViewId="0">
      <selection activeCell="C64" sqref="C64:C65"/>
    </sheetView>
  </sheetViews>
  <sheetFormatPr baseColWidth="10" defaultRowHeight="15" x14ac:dyDescent="0.25"/>
  <cols>
    <col min="1" max="1" width="3.5703125" customWidth="1"/>
    <col min="2" max="2" width="24.7109375" customWidth="1"/>
    <col min="3" max="4" width="15.5703125" bestFit="1" customWidth="1"/>
    <col min="5" max="5" width="12.5703125" bestFit="1" customWidth="1"/>
    <col min="6" max="7" width="17.7109375" bestFit="1" customWidth="1"/>
    <col min="8" max="8" width="15.5703125" bestFit="1" customWidth="1"/>
    <col min="9" max="9" width="17.28515625" bestFit="1" customWidth="1"/>
    <col min="10" max="11" width="12.5703125" bestFit="1" customWidth="1"/>
  </cols>
  <sheetData>
    <row r="1" spans="2:8" ht="20.25" customHeight="1" thickBot="1" x14ac:dyDescent="0.3"/>
    <row r="2" spans="2:8" ht="46.5" customHeight="1" thickBot="1" x14ac:dyDescent="0.3">
      <c r="B2" s="34" t="s">
        <v>26</v>
      </c>
      <c r="C2" s="35"/>
      <c r="D2" s="35"/>
      <c r="E2" s="35"/>
      <c r="F2" s="35"/>
      <c r="G2" s="36"/>
      <c r="H2" s="10"/>
    </row>
    <row r="3" spans="2:8" x14ac:dyDescent="0.25">
      <c r="B3" s="11"/>
      <c r="C3" s="11"/>
      <c r="D3" s="11"/>
      <c r="E3" s="11"/>
      <c r="F3" s="11"/>
      <c r="G3" s="10"/>
      <c r="H3" s="10"/>
    </row>
    <row r="4" spans="2:8" x14ac:dyDescent="0.25">
      <c r="B4" s="12" t="s">
        <v>10</v>
      </c>
      <c r="C4" s="12"/>
      <c r="D4" s="12"/>
      <c r="E4" s="12"/>
      <c r="F4" s="12"/>
      <c r="G4" s="12"/>
      <c r="H4" s="12"/>
    </row>
    <row r="5" spans="2:8" x14ac:dyDescent="0.25">
      <c r="B5" s="12" t="s">
        <v>11</v>
      </c>
      <c r="C5" s="12"/>
      <c r="D5" s="12"/>
      <c r="E5" s="12"/>
      <c r="F5" s="12"/>
      <c r="G5" s="10"/>
    </row>
    <row r="6" spans="2:8" ht="15.75" thickBot="1" x14ac:dyDescent="0.3">
      <c r="D6" s="25"/>
      <c r="E6" s="25"/>
      <c r="G6" s="25"/>
      <c r="H6" s="25"/>
    </row>
    <row r="7" spans="2:8" x14ac:dyDescent="0.25">
      <c r="B7" s="1" t="s">
        <v>0</v>
      </c>
      <c r="C7" s="2" t="s">
        <v>16</v>
      </c>
      <c r="D7" s="2" t="s">
        <v>18</v>
      </c>
      <c r="E7" s="2" t="s">
        <v>19</v>
      </c>
      <c r="F7" s="3" t="s">
        <v>1</v>
      </c>
      <c r="G7" s="25"/>
      <c r="H7" s="25"/>
    </row>
    <row r="8" spans="2:8" x14ac:dyDescent="0.25">
      <c r="B8" s="4" t="s">
        <v>12</v>
      </c>
      <c r="C8" s="15">
        <v>55</v>
      </c>
      <c r="D8" s="15">
        <v>1770</v>
      </c>
      <c r="E8" s="15">
        <v>1938</v>
      </c>
      <c r="F8" s="16">
        <v>3763</v>
      </c>
      <c r="G8" s="25"/>
      <c r="H8" s="25"/>
    </row>
    <row r="9" spans="2:8" x14ac:dyDescent="0.25">
      <c r="B9" s="5" t="s">
        <v>2</v>
      </c>
      <c r="C9" s="17"/>
      <c r="D9" s="17">
        <v>4</v>
      </c>
      <c r="E9" s="17">
        <v>7</v>
      </c>
      <c r="F9" s="18">
        <v>11</v>
      </c>
      <c r="G9" s="25"/>
      <c r="H9" s="25"/>
    </row>
    <row r="10" spans="2:8" x14ac:dyDescent="0.25">
      <c r="B10" s="6" t="s">
        <v>3</v>
      </c>
      <c r="C10" s="19"/>
      <c r="D10" s="19">
        <v>4</v>
      </c>
      <c r="E10" s="19">
        <v>2</v>
      </c>
      <c r="F10" s="20">
        <v>6</v>
      </c>
      <c r="G10" s="25"/>
      <c r="H10" s="25"/>
    </row>
    <row r="11" spans="2:8" x14ac:dyDescent="0.25">
      <c r="B11" s="6" t="s">
        <v>4</v>
      </c>
      <c r="C11" s="19"/>
      <c r="D11" s="19"/>
      <c r="E11" s="19">
        <v>5</v>
      </c>
      <c r="F11" s="20">
        <v>5</v>
      </c>
      <c r="G11" s="25"/>
      <c r="H11" s="25"/>
    </row>
    <row r="12" spans="2:8" x14ac:dyDescent="0.25">
      <c r="B12" s="5" t="s">
        <v>6</v>
      </c>
      <c r="C12" s="17">
        <v>1</v>
      </c>
      <c r="D12" s="17">
        <v>7</v>
      </c>
      <c r="E12" s="17">
        <v>27</v>
      </c>
      <c r="F12" s="18">
        <v>35</v>
      </c>
      <c r="G12" s="25"/>
      <c r="H12" s="25"/>
    </row>
    <row r="13" spans="2:8" x14ac:dyDescent="0.25">
      <c r="B13" s="6" t="s">
        <v>3</v>
      </c>
      <c r="C13" s="19"/>
      <c r="D13" s="19"/>
      <c r="E13" s="19">
        <v>7</v>
      </c>
      <c r="F13" s="20">
        <v>7</v>
      </c>
    </row>
    <row r="14" spans="2:8" x14ac:dyDescent="0.25">
      <c r="B14" s="6" t="s">
        <v>4</v>
      </c>
      <c r="C14" s="19">
        <v>1</v>
      </c>
      <c r="D14" s="19">
        <v>7</v>
      </c>
      <c r="E14" s="19">
        <v>20</v>
      </c>
      <c r="F14" s="20">
        <v>28</v>
      </c>
    </row>
    <row r="15" spans="2:8" x14ac:dyDescent="0.25">
      <c r="B15" s="5" t="s">
        <v>7</v>
      </c>
      <c r="C15" s="17">
        <v>41</v>
      </c>
      <c r="D15" s="17">
        <v>1477</v>
      </c>
      <c r="E15" s="17">
        <v>1504</v>
      </c>
      <c r="F15" s="18">
        <v>3022</v>
      </c>
    </row>
    <row r="16" spans="2:8" x14ac:dyDescent="0.25">
      <c r="B16" s="5" t="s">
        <v>5</v>
      </c>
      <c r="C16" s="17">
        <v>13</v>
      </c>
      <c r="D16" s="17">
        <v>272</v>
      </c>
      <c r="E16" s="17">
        <v>386</v>
      </c>
      <c r="F16" s="18">
        <v>671</v>
      </c>
    </row>
    <row r="17" spans="2:6" x14ac:dyDescent="0.25">
      <c r="B17" s="6" t="s">
        <v>3</v>
      </c>
      <c r="C17" s="19">
        <v>7</v>
      </c>
      <c r="D17" s="19">
        <v>128</v>
      </c>
      <c r="E17" s="19">
        <v>215</v>
      </c>
      <c r="F17" s="20">
        <v>350</v>
      </c>
    </row>
    <row r="18" spans="2:6" x14ac:dyDescent="0.25">
      <c r="B18" s="6" t="s">
        <v>4</v>
      </c>
      <c r="C18" s="19">
        <v>6</v>
      </c>
      <c r="D18" s="19">
        <v>144</v>
      </c>
      <c r="E18" s="19">
        <v>171</v>
      </c>
      <c r="F18" s="20">
        <v>321</v>
      </c>
    </row>
    <row r="19" spans="2:6" ht="15.75" thickBot="1" x14ac:dyDescent="0.3">
      <c r="B19" s="26" t="s">
        <v>20</v>
      </c>
      <c r="C19" s="27"/>
      <c r="D19" s="27">
        <v>10</v>
      </c>
      <c r="E19" s="27">
        <v>14</v>
      </c>
      <c r="F19" s="28">
        <v>24</v>
      </c>
    </row>
    <row r="20" spans="2:6" x14ac:dyDescent="0.25">
      <c r="B20" s="31" t="s">
        <v>23</v>
      </c>
      <c r="C20" s="32">
        <f>+C15/C8</f>
        <v>0.74545454545454548</v>
      </c>
      <c r="D20" s="32">
        <f>+D15/D8</f>
        <v>0.83446327683615817</v>
      </c>
      <c r="E20" s="32">
        <f>+E15/E8</f>
        <v>0.77605779153766774</v>
      </c>
      <c r="F20" s="13">
        <f t="shared" ref="F20" si="0">+F15/F8</f>
        <v>0.80308264682434227</v>
      </c>
    </row>
    <row r="21" spans="2:6" ht="15.75" thickBot="1" x14ac:dyDescent="0.3">
      <c r="B21" s="33" t="s">
        <v>24</v>
      </c>
      <c r="C21" s="9">
        <f>+C15/(C8-C10-C13-C17)</f>
        <v>0.85416666666666663</v>
      </c>
      <c r="D21" s="9">
        <f>+D15/(D8-D10-D13-D17)</f>
        <v>0.90170940170940173</v>
      </c>
      <c r="E21" s="9">
        <f>+E15/(E8-E10-E13-E17)</f>
        <v>0.87747957992998837</v>
      </c>
      <c r="F21" s="14">
        <f t="shared" ref="F21" si="1">+F15/(F8-F10-F13-F17)</f>
        <v>0.88882352941176468</v>
      </c>
    </row>
    <row r="22" spans="2:6" ht="15.75" thickBot="1" x14ac:dyDescent="0.3"/>
    <row r="23" spans="2:6" x14ac:dyDescent="0.25">
      <c r="B23" s="1" t="s">
        <v>0</v>
      </c>
      <c r="C23" s="2" t="s">
        <v>16</v>
      </c>
      <c r="D23" s="2" t="s">
        <v>18</v>
      </c>
      <c r="E23" s="2" t="s">
        <v>19</v>
      </c>
      <c r="F23" s="3" t="s">
        <v>1</v>
      </c>
    </row>
    <row r="24" spans="2:6" x14ac:dyDescent="0.25">
      <c r="B24" s="4" t="s">
        <v>13</v>
      </c>
      <c r="C24" s="15">
        <v>791</v>
      </c>
      <c r="D24" s="15">
        <v>175</v>
      </c>
      <c r="E24" s="15">
        <v>119</v>
      </c>
      <c r="F24" s="16">
        <v>1085</v>
      </c>
    </row>
    <row r="25" spans="2:6" x14ac:dyDescent="0.25">
      <c r="B25" s="5" t="s">
        <v>2</v>
      </c>
      <c r="C25" s="17">
        <v>65</v>
      </c>
      <c r="D25" s="17">
        <v>3</v>
      </c>
      <c r="E25" s="17">
        <v>2</v>
      </c>
      <c r="F25" s="18">
        <v>70</v>
      </c>
    </row>
    <row r="26" spans="2:6" x14ac:dyDescent="0.25">
      <c r="B26" s="6" t="s">
        <v>3</v>
      </c>
      <c r="C26" s="19">
        <v>1</v>
      </c>
      <c r="D26" s="19"/>
      <c r="E26" s="19"/>
      <c r="F26" s="20">
        <v>1</v>
      </c>
    </row>
    <row r="27" spans="2:6" x14ac:dyDescent="0.25">
      <c r="B27" s="6" t="s">
        <v>4</v>
      </c>
      <c r="C27" s="19">
        <v>1</v>
      </c>
      <c r="D27" s="19"/>
      <c r="E27" s="19"/>
      <c r="F27" s="20">
        <v>1</v>
      </c>
    </row>
    <row r="28" spans="2:6" x14ac:dyDescent="0.25">
      <c r="B28" s="6" t="s">
        <v>14</v>
      </c>
      <c r="C28" s="19">
        <v>63</v>
      </c>
      <c r="D28" s="19">
        <v>3</v>
      </c>
      <c r="E28" s="19">
        <v>2</v>
      </c>
      <c r="F28" s="20">
        <v>68</v>
      </c>
    </row>
    <row r="29" spans="2:6" x14ac:dyDescent="0.25">
      <c r="B29" s="5" t="s">
        <v>6</v>
      </c>
      <c r="C29" s="17">
        <v>27</v>
      </c>
      <c r="D29" s="17">
        <v>1</v>
      </c>
      <c r="E29" s="17"/>
      <c r="F29" s="18">
        <v>28</v>
      </c>
    </row>
    <row r="30" spans="2:6" x14ac:dyDescent="0.25">
      <c r="B30" s="6" t="s">
        <v>4</v>
      </c>
      <c r="C30" s="19">
        <v>27</v>
      </c>
      <c r="D30" s="19">
        <v>1</v>
      </c>
      <c r="E30" s="19"/>
      <c r="F30" s="20">
        <v>28</v>
      </c>
    </row>
    <row r="31" spans="2:6" x14ac:dyDescent="0.25">
      <c r="B31" s="5" t="s">
        <v>7</v>
      </c>
      <c r="C31" s="17">
        <v>673</v>
      </c>
      <c r="D31" s="17">
        <v>152</v>
      </c>
      <c r="E31" s="17">
        <v>112</v>
      </c>
      <c r="F31" s="18">
        <v>937</v>
      </c>
    </row>
    <row r="32" spans="2:6" x14ac:dyDescent="0.25">
      <c r="B32" s="5" t="s">
        <v>5</v>
      </c>
      <c r="C32" s="17">
        <v>26</v>
      </c>
      <c r="D32" s="17">
        <v>19</v>
      </c>
      <c r="E32" s="17">
        <v>5</v>
      </c>
      <c r="F32" s="18">
        <v>50</v>
      </c>
    </row>
    <row r="33" spans="2:6" x14ac:dyDescent="0.25">
      <c r="B33" s="6" t="s">
        <v>3</v>
      </c>
      <c r="C33" s="19">
        <v>10</v>
      </c>
      <c r="D33" s="19">
        <v>16</v>
      </c>
      <c r="E33" s="19">
        <v>3</v>
      </c>
      <c r="F33" s="20">
        <v>29</v>
      </c>
    </row>
    <row r="34" spans="2:6" ht="15.75" thickBot="1" x14ac:dyDescent="0.3">
      <c r="B34" s="7" t="s">
        <v>4</v>
      </c>
      <c r="C34" s="29">
        <v>16</v>
      </c>
      <c r="D34" s="29">
        <v>3</v>
      </c>
      <c r="E34" s="29">
        <v>2</v>
      </c>
      <c r="F34" s="30">
        <v>21</v>
      </c>
    </row>
    <row r="35" spans="2:6" x14ac:dyDescent="0.25">
      <c r="B35" s="31" t="s">
        <v>23</v>
      </c>
      <c r="C35" s="8">
        <f>+C31/C24</f>
        <v>0.8508217446270544</v>
      </c>
      <c r="D35" s="8">
        <f t="shared" ref="D35:F35" si="2">+D31/D24</f>
        <v>0.86857142857142855</v>
      </c>
      <c r="E35" s="8">
        <f t="shared" si="2"/>
        <v>0.94117647058823528</v>
      </c>
      <c r="F35" s="13">
        <f t="shared" si="2"/>
        <v>0.86359447004608292</v>
      </c>
    </row>
    <row r="36" spans="2:6" ht="15.75" thickBot="1" x14ac:dyDescent="0.3">
      <c r="B36" s="33" t="s">
        <v>24</v>
      </c>
      <c r="C36" s="9">
        <f>+C31/(C24-C26-C33)</f>
        <v>0.86282051282051286</v>
      </c>
      <c r="D36" s="9">
        <f t="shared" ref="D36:F36" si="3">+D31/(D24-D26-D33)</f>
        <v>0.95597484276729561</v>
      </c>
      <c r="E36" s="9">
        <f t="shared" si="3"/>
        <v>0.96551724137931039</v>
      </c>
      <c r="F36" s="14">
        <f t="shared" si="3"/>
        <v>0.88815165876777247</v>
      </c>
    </row>
    <row r="37" spans="2:6" ht="15.75" thickBot="1" x14ac:dyDescent="0.3"/>
    <row r="38" spans="2:6" x14ac:dyDescent="0.25">
      <c r="B38" s="1" t="s">
        <v>0</v>
      </c>
      <c r="C38" s="2" t="s">
        <v>16</v>
      </c>
      <c r="D38" s="2" t="s">
        <v>18</v>
      </c>
      <c r="E38" s="2" t="s">
        <v>19</v>
      </c>
      <c r="F38" s="3" t="s">
        <v>1</v>
      </c>
    </row>
    <row r="39" spans="2:6" x14ac:dyDescent="0.25">
      <c r="B39" s="4" t="s">
        <v>8</v>
      </c>
      <c r="C39" s="15">
        <v>1510</v>
      </c>
      <c r="D39" s="15">
        <v>3288</v>
      </c>
      <c r="E39" s="15">
        <v>8117</v>
      </c>
      <c r="F39" s="16">
        <v>12915</v>
      </c>
    </row>
    <row r="40" spans="2:6" x14ac:dyDescent="0.25">
      <c r="B40" s="5" t="s">
        <v>6</v>
      </c>
      <c r="C40" s="17">
        <v>87</v>
      </c>
      <c r="D40" s="17">
        <v>519</v>
      </c>
      <c r="E40" s="17">
        <v>529</v>
      </c>
      <c r="F40" s="18">
        <v>1135</v>
      </c>
    </row>
    <row r="41" spans="2:6" x14ac:dyDescent="0.25">
      <c r="B41" s="6" t="s">
        <v>3</v>
      </c>
      <c r="C41" s="19">
        <v>2</v>
      </c>
      <c r="D41" s="19">
        <v>41</v>
      </c>
      <c r="E41" s="19">
        <v>294</v>
      </c>
      <c r="F41" s="20">
        <v>337</v>
      </c>
    </row>
    <row r="42" spans="2:6" x14ac:dyDescent="0.25">
      <c r="B42" s="6" t="s">
        <v>4</v>
      </c>
      <c r="C42" s="19">
        <v>85</v>
      </c>
      <c r="D42" s="19">
        <v>478</v>
      </c>
      <c r="E42" s="19">
        <v>235</v>
      </c>
      <c r="F42" s="20">
        <v>798</v>
      </c>
    </row>
    <row r="43" spans="2:6" x14ac:dyDescent="0.25">
      <c r="B43" s="5" t="s">
        <v>7</v>
      </c>
      <c r="C43" s="17">
        <v>745</v>
      </c>
      <c r="D43" s="17">
        <v>1731</v>
      </c>
      <c r="E43" s="17">
        <v>4594</v>
      </c>
      <c r="F43" s="18">
        <v>7070</v>
      </c>
    </row>
    <row r="44" spans="2:6" x14ac:dyDescent="0.25">
      <c r="B44" s="5" t="s">
        <v>5</v>
      </c>
      <c r="C44" s="17">
        <v>678</v>
      </c>
      <c r="D44" s="17">
        <v>1038</v>
      </c>
      <c r="E44" s="17">
        <v>2994</v>
      </c>
      <c r="F44" s="18">
        <v>4710</v>
      </c>
    </row>
    <row r="45" spans="2:6" x14ac:dyDescent="0.25">
      <c r="B45" s="6" t="s">
        <v>3</v>
      </c>
      <c r="C45" s="19">
        <v>328</v>
      </c>
      <c r="D45" s="19">
        <v>484</v>
      </c>
      <c r="E45" s="19">
        <v>1140</v>
      </c>
      <c r="F45" s="20">
        <v>1952</v>
      </c>
    </row>
    <row r="46" spans="2:6" ht="15.75" thickBot="1" x14ac:dyDescent="0.3">
      <c r="B46" s="7" t="s">
        <v>4</v>
      </c>
      <c r="C46" s="29">
        <v>350</v>
      </c>
      <c r="D46" s="29">
        <v>554</v>
      </c>
      <c r="E46" s="29">
        <v>1854</v>
      </c>
      <c r="F46" s="30">
        <v>2758</v>
      </c>
    </row>
    <row r="47" spans="2:6" x14ac:dyDescent="0.25">
      <c r="B47" s="31" t="s">
        <v>23</v>
      </c>
      <c r="C47" s="8">
        <f>+C43/C39</f>
        <v>0.49337748344370863</v>
      </c>
      <c r="D47" s="8">
        <f t="shared" ref="D47:F47" si="4">+D43/D39</f>
        <v>0.52645985401459849</v>
      </c>
      <c r="E47" s="8">
        <f t="shared" si="4"/>
        <v>0.56597264999384012</v>
      </c>
      <c r="F47" s="13">
        <f t="shared" si="4"/>
        <v>0.54742547425474253</v>
      </c>
    </row>
    <row r="48" spans="2:6" ht="15.75" thickBot="1" x14ac:dyDescent="0.3">
      <c r="B48" s="33" t="s">
        <v>24</v>
      </c>
      <c r="C48" s="9">
        <f>+C43/(C39-C41-C45)</f>
        <v>0.63135593220338981</v>
      </c>
      <c r="D48" s="9">
        <f t="shared" ref="D48:F48" si="5">+D43/(D39-D41-D45)</f>
        <v>0.62649294245385445</v>
      </c>
      <c r="E48" s="9">
        <f t="shared" si="5"/>
        <v>0.6874158312135269</v>
      </c>
      <c r="F48" s="14">
        <f t="shared" si="5"/>
        <v>0.66534914361001318</v>
      </c>
    </row>
    <row r="49" spans="2:6" ht="15.75" thickBot="1" x14ac:dyDescent="0.3"/>
    <row r="50" spans="2:6" x14ac:dyDescent="0.25">
      <c r="B50" s="1" t="s">
        <v>0</v>
      </c>
      <c r="C50" s="2" t="s">
        <v>16</v>
      </c>
      <c r="D50" s="2" t="s">
        <v>18</v>
      </c>
      <c r="E50" s="2" t="s">
        <v>19</v>
      </c>
      <c r="F50" s="3" t="s">
        <v>1</v>
      </c>
    </row>
    <row r="51" spans="2:6" x14ac:dyDescent="0.25">
      <c r="B51" s="4" t="s">
        <v>17</v>
      </c>
      <c r="C51" s="15">
        <v>99</v>
      </c>
      <c r="D51" s="15">
        <v>627</v>
      </c>
      <c r="E51" s="15">
        <v>1084</v>
      </c>
      <c r="F51" s="16">
        <v>1810</v>
      </c>
    </row>
    <row r="52" spans="2:6" x14ac:dyDescent="0.25">
      <c r="B52" s="5" t="s">
        <v>2</v>
      </c>
      <c r="C52" s="17">
        <v>28</v>
      </c>
      <c r="D52" s="17">
        <v>93</v>
      </c>
      <c r="E52" s="17">
        <v>168</v>
      </c>
      <c r="F52" s="18">
        <v>289</v>
      </c>
    </row>
    <row r="53" spans="2:6" x14ac:dyDescent="0.25">
      <c r="B53" s="6" t="s">
        <v>3</v>
      </c>
      <c r="C53" s="19">
        <v>3</v>
      </c>
      <c r="D53" s="19">
        <v>8</v>
      </c>
      <c r="E53" s="19">
        <v>17</v>
      </c>
      <c r="F53" s="20">
        <v>28</v>
      </c>
    </row>
    <row r="54" spans="2:6" x14ac:dyDescent="0.25">
      <c r="B54" s="6" t="s">
        <v>4</v>
      </c>
      <c r="C54" s="19">
        <v>21</v>
      </c>
      <c r="D54" s="19">
        <v>85</v>
      </c>
      <c r="E54" s="19">
        <v>125</v>
      </c>
      <c r="F54" s="20">
        <v>231</v>
      </c>
    </row>
    <row r="55" spans="2:6" x14ac:dyDescent="0.25">
      <c r="B55" s="6" t="s">
        <v>14</v>
      </c>
      <c r="C55" s="19">
        <v>4</v>
      </c>
      <c r="D55" s="19"/>
      <c r="E55" s="19">
        <v>26</v>
      </c>
      <c r="F55" s="20">
        <v>30</v>
      </c>
    </row>
    <row r="56" spans="2:6" x14ac:dyDescent="0.25">
      <c r="B56" s="5" t="s">
        <v>6</v>
      </c>
      <c r="C56" s="17">
        <v>12</v>
      </c>
      <c r="D56" s="17">
        <v>23</v>
      </c>
      <c r="E56" s="17">
        <v>63</v>
      </c>
      <c r="F56" s="18">
        <v>98</v>
      </c>
    </row>
    <row r="57" spans="2:6" x14ac:dyDescent="0.25">
      <c r="B57" s="6" t="s">
        <v>3</v>
      </c>
      <c r="C57" s="19">
        <v>6</v>
      </c>
      <c r="D57" s="19">
        <v>4</v>
      </c>
      <c r="E57" s="19">
        <v>10</v>
      </c>
      <c r="F57" s="20">
        <v>20</v>
      </c>
    </row>
    <row r="58" spans="2:6" x14ac:dyDescent="0.25">
      <c r="B58" s="6" t="s">
        <v>4</v>
      </c>
      <c r="C58" s="19">
        <v>4</v>
      </c>
      <c r="D58" s="19">
        <v>2</v>
      </c>
      <c r="E58" s="19">
        <v>15</v>
      </c>
      <c r="F58" s="20">
        <v>21</v>
      </c>
    </row>
    <row r="59" spans="2:6" x14ac:dyDescent="0.25">
      <c r="B59" s="6" t="s">
        <v>14</v>
      </c>
      <c r="C59" s="19">
        <v>2</v>
      </c>
      <c r="D59" s="19">
        <v>17</v>
      </c>
      <c r="E59" s="19">
        <v>38</v>
      </c>
      <c r="F59" s="20">
        <v>57</v>
      </c>
    </row>
    <row r="60" spans="2:6" x14ac:dyDescent="0.25">
      <c r="B60" s="5" t="s">
        <v>7</v>
      </c>
      <c r="C60" s="17">
        <v>21</v>
      </c>
      <c r="D60" s="17">
        <v>378</v>
      </c>
      <c r="E60" s="17">
        <v>665</v>
      </c>
      <c r="F60" s="18">
        <v>1064</v>
      </c>
    </row>
    <row r="61" spans="2:6" x14ac:dyDescent="0.25">
      <c r="B61" s="5" t="s">
        <v>5</v>
      </c>
      <c r="C61" s="17">
        <v>38</v>
      </c>
      <c r="D61" s="17">
        <v>133</v>
      </c>
      <c r="E61" s="17">
        <v>188</v>
      </c>
      <c r="F61" s="18">
        <v>359</v>
      </c>
    </row>
    <row r="62" spans="2:6" x14ac:dyDescent="0.25">
      <c r="B62" s="6" t="s">
        <v>3</v>
      </c>
      <c r="C62" s="19">
        <v>4</v>
      </c>
      <c r="D62" s="19">
        <v>49</v>
      </c>
      <c r="E62" s="19">
        <v>71</v>
      </c>
      <c r="F62" s="20">
        <v>124</v>
      </c>
    </row>
    <row r="63" spans="2:6" ht="15.75" thickBot="1" x14ac:dyDescent="0.3">
      <c r="B63" s="7" t="s">
        <v>4</v>
      </c>
      <c r="C63" s="29">
        <v>34</v>
      </c>
      <c r="D63" s="29">
        <v>84</v>
      </c>
      <c r="E63" s="29">
        <v>117</v>
      </c>
      <c r="F63" s="30">
        <v>235</v>
      </c>
    </row>
    <row r="64" spans="2:6" x14ac:dyDescent="0.25">
      <c r="B64" s="31" t="s">
        <v>23</v>
      </c>
      <c r="C64" s="21">
        <f>+C60/C51</f>
        <v>0.21212121212121213</v>
      </c>
      <c r="D64" s="21">
        <f>+D60/D51</f>
        <v>0.60287081339712922</v>
      </c>
      <c r="E64" s="21">
        <f t="shared" ref="E64:F64" si="6">+E60/E51</f>
        <v>0.61346863468634683</v>
      </c>
      <c r="F64" s="23">
        <f t="shared" si="6"/>
        <v>0.5878453038674033</v>
      </c>
    </row>
    <row r="65" spans="2:6" ht="15.75" thickBot="1" x14ac:dyDescent="0.3">
      <c r="B65" s="33" t="s">
        <v>24</v>
      </c>
      <c r="C65" s="22">
        <f>+C60/(C51-C53-C57-C62)</f>
        <v>0.2441860465116279</v>
      </c>
      <c r="D65" s="22">
        <f>+D60/(D51-D53-D57-D62)</f>
        <v>0.66784452296819785</v>
      </c>
      <c r="E65" s="22">
        <f t="shared" ref="E65:F65" si="7">+E60/(E51-E53-E57-E62)</f>
        <v>0.67444219066937117</v>
      </c>
      <c r="F65" s="24">
        <f t="shared" si="7"/>
        <v>0.6495726495726496</v>
      </c>
    </row>
    <row r="66" spans="2:6" ht="15.75" thickBot="1" x14ac:dyDescent="0.3"/>
    <row r="67" spans="2:6" x14ac:dyDescent="0.25">
      <c r="B67" s="1" t="s">
        <v>0</v>
      </c>
      <c r="C67" s="2" t="s">
        <v>18</v>
      </c>
      <c r="D67" s="2" t="s">
        <v>19</v>
      </c>
      <c r="E67" s="3" t="s">
        <v>1</v>
      </c>
    </row>
    <row r="68" spans="2:6" x14ac:dyDescent="0.25">
      <c r="B68" s="4" t="s">
        <v>22</v>
      </c>
      <c r="C68" s="15">
        <v>3171</v>
      </c>
      <c r="D68" s="15">
        <v>359</v>
      </c>
      <c r="E68" s="16">
        <v>3530</v>
      </c>
    </row>
    <row r="69" spans="2:6" x14ac:dyDescent="0.25">
      <c r="B69" s="5" t="s">
        <v>2</v>
      </c>
      <c r="C69" s="17">
        <v>270</v>
      </c>
      <c r="D69" s="17">
        <v>49</v>
      </c>
      <c r="E69" s="18">
        <v>319</v>
      </c>
    </row>
    <row r="70" spans="2:6" x14ac:dyDescent="0.25">
      <c r="B70" s="6" t="s">
        <v>3</v>
      </c>
      <c r="C70" s="19">
        <v>259</v>
      </c>
      <c r="D70" s="19">
        <v>40</v>
      </c>
      <c r="E70" s="20">
        <v>299</v>
      </c>
    </row>
    <row r="71" spans="2:6" x14ac:dyDescent="0.25">
      <c r="B71" s="6" t="s">
        <v>4</v>
      </c>
      <c r="C71" s="19">
        <v>11</v>
      </c>
      <c r="D71" s="19">
        <v>9</v>
      </c>
      <c r="E71" s="20">
        <v>20</v>
      </c>
    </row>
    <row r="72" spans="2:6" x14ac:dyDescent="0.25">
      <c r="B72" s="5" t="s">
        <v>6</v>
      </c>
      <c r="C72" s="17">
        <v>501</v>
      </c>
      <c r="D72" s="17">
        <v>104</v>
      </c>
      <c r="E72" s="18">
        <v>605</v>
      </c>
    </row>
    <row r="73" spans="2:6" x14ac:dyDescent="0.25">
      <c r="B73" s="6" t="s">
        <v>3</v>
      </c>
      <c r="C73" s="19">
        <v>285</v>
      </c>
      <c r="D73" s="19">
        <v>38</v>
      </c>
      <c r="E73" s="20">
        <v>323</v>
      </c>
    </row>
    <row r="74" spans="2:6" x14ac:dyDescent="0.25">
      <c r="B74" s="6" t="s">
        <v>4</v>
      </c>
      <c r="C74" s="19">
        <v>216</v>
      </c>
      <c r="D74" s="19">
        <v>66</v>
      </c>
      <c r="E74" s="20">
        <v>282</v>
      </c>
    </row>
    <row r="75" spans="2:6" x14ac:dyDescent="0.25">
      <c r="B75" s="5" t="s">
        <v>7</v>
      </c>
      <c r="C75" s="17">
        <v>1085</v>
      </c>
      <c r="D75" s="17">
        <v>111</v>
      </c>
      <c r="E75" s="18">
        <v>1196</v>
      </c>
    </row>
    <row r="76" spans="2:6" x14ac:dyDescent="0.25">
      <c r="B76" s="5" t="s">
        <v>5</v>
      </c>
      <c r="C76" s="17">
        <v>1315</v>
      </c>
      <c r="D76" s="17">
        <v>95</v>
      </c>
      <c r="E76" s="18">
        <v>1410</v>
      </c>
    </row>
    <row r="77" spans="2:6" x14ac:dyDescent="0.25">
      <c r="B77" s="6" t="s">
        <v>3</v>
      </c>
      <c r="C77" s="19">
        <v>1220</v>
      </c>
      <c r="D77" s="19">
        <v>77</v>
      </c>
      <c r="E77" s="20">
        <v>1297</v>
      </c>
    </row>
    <row r="78" spans="2:6" ht="15.75" thickBot="1" x14ac:dyDescent="0.3">
      <c r="B78" s="6" t="s">
        <v>4</v>
      </c>
      <c r="C78" s="19">
        <v>95</v>
      </c>
      <c r="D78" s="19">
        <v>18</v>
      </c>
      <c r="E78" s="20">
        <v>113</v>
      </c>
    </row>
    <row r="79" spans="2:6" x14ac:dyDescent="0.25">
      <c r="B79" s="31" t="s">
        <v>23</v>
      </c>
      <c r="C79" s="21">
        <f>+C75/C68</f>
        <v>0.34216335540838855</v>
      </c>
      <c r="D79" s="21">
        <f>+D75/D68</f>
        <v>0.30919220055710306</v>
      </c>
      <c r="E79" s="23">
        <f>+E75/E68</f>
        <v>0.33881019830028331</v>
      </c>
    </row>
    <row r="80" spans="2:6" ht="15.75" thickBot="1" x14ac:dyDescent="0.3">
      <c r="B80" s="33" t="s">
        <v>24</v>
      </c>
      <c r="C80" s="22">
        <f>+C75/(C68-C70-C73-C77)</f>
        <v>0.77114427860696522</v>
      </c>
      <c r="D80" s="22">
        <f>+D75/(D68-D70-D73-D77)</f>
        <v>0.54411764705882348</v>
      </c>
      <c r="E80" s="24">
        <f>+E75/(E68-E70-E73-E77)</f>
        <v>0.74239602731222842</v>
      </c>
    </row>
    <row r="81" spans="2:4" ht="15.75" thickBot="1" x14ac:dyDescent="0.3"/>
    <row r="82" spans="2:4" x14ac:dyDescent="0.25">
      <c r="B82" s="1" t="s">
        <v>0</v>
      </c>
      <c r="C82" s="2" t="s">
        <v>18</v>
      </c>
      <c r="D82" s="3" t="s">
        <v>1</v>
      </c>
    </row>
    <row r="83" spans="2:4" x14ac:dyDescent="0.25">
      <c r="B83" s="4" t="s">
        <v>9</v>
      </c>
      <c r="C83" s="15">
        <v>2337</v>
      </c>
      <c r="D83" s="16">
        <v>2337</v>
      </c>
    </row>
    <row r="84" spans="2:4" x14ac:dyDescent="0.25">
      <c r="B84" s="5" t="s">
        <v>2</v>
      </c>
      <c r="C84" s="17">
        <v>77</v>
      </c>
      <c r="D84" s="18">
        <v>77</v>
      </c>
    </row>
    <row r="85" spans="2:4" x14ac:dyDescent="0.25">
      <c r="B85" s="6" t="s">
        <v>3</v>
      </c>
      <c r="C85" s="19">
        <v>72</v>
      </c>
      <c r="D85" s="20">
        <v>72</v>
      </c>
    </row>
    <row r="86" spans="2:4" x14ac:dyDescent="0.25">
      <c r="B86" s="6" t="s">
        <v>4</v>
      </c>
      <c r="C86" s="19">
        <v>5</v>
      </c>
      <c r="D86" s="20">
        <v>5</v>
      </c>
    </row>
    <row r="87" spans="2:4" x14ac:dyDescent="0.25">
      <c r="B87" s="5" t="s">
        <v>6</v>
      </c>
      <c r="C87" s="17">
        <v>40</v>
      </c>
      <c r="D87" s="18">
        <v>40</v>
      </c>
    </row>
    <row r="88" spans="2:4" x14ac:dyDescent="0.25">
      <c r="B88" s="6" t="s">
        <v>3</v>
      </c>
      <c r="C88" s="19">
        <v>20</v>
      </c>
      <c r="D88" s="20">
        <v>20</v>
      </c>
    </row>
    <row r="89" spans="2:4" x14ac:dyDescent="0.25">
      <c r="B89" s="6" t="s">
        <v>4</v>
      </c>
      <c r="C89" s="19">
        <v>19</v>
      </c>
      <c r="D89" s="20">
        <v>19</v>
      </c>
    </row>
    <row r="90" spans="2:4" x14ac:dyDescent="0.25">
      <c r="B90" s="6" t="s">
        <v>14</v>
      </c>
      <c r="C90" s="19">
        <v>1</v>
      </c>
      <c r="D90" s="20">
        <v>1</v>
      </c>
    </row>
    <row r="91" spans="2:4" x14ac:dyDescent="0.25">
      <c r="B91" s="5" t="s">
        <v>7</v>
      </c>
      <c r="C91" s="17">
        <v>1340</v>
      </c>
      <c r="D91" s="18">
        <v>1340</v>
      </c>
    </row>
    <row r="92" spans="2:4" x14ac:dyDescent="0.25">
      <c r="B92" s="5" t="s">
        <v>5</v>
      </c>
      <c r="C92" s="17">
        <v>880</v>
      </c>
      <c r="D92" s="18">
        <v>880</v>
      </c>
    </row>
    <row r="93" spans="2:4" x14ac:dyDescent="0.25">
      <c r="B93" s="6" t="s">
        <v>3</v>
      </c>
      <c r="C93" s="19">
        <v>625</v>
      </c>
      <c r="D93" s="20">
        <v>625</v>
      </c>
    </row>
    <row r="94" spans="2:4" x14ac:dyDescent="0.25">
      <c r="B94" s="6" t="s">
        <v>4</v>
      </c>
      <c r="C94" s="19">
        <v>254</v>
      </c>
      <c r="D94" s="20">
        <v>254</v>
      </c>
    </row>
    <row r="95" spans="2:4" ht="15.75" thickBot="1" x14ac:dyDescent="0.3">
      <c r="B95" s="7" t="s">
        <v>14</v>
      </c>
      <c r="C95" s="29">
        <v>1</v>
      </c>
      <c r="D95" s="30">
        <v>1</v>
      </c>
    </row>
    <row r="96" spans="2:4" x14ac:dyDescent="0.25">
      <c r="B96" s="31" t="s">
        <v>23</v>
      </c>
      <c r="C96" s="8">
        <f>+C91/C83</f>
        <v>0.57338468121523323</v>
      </c>
      <c r="D96" s="13">
        <f>+D91/D83</f>
        <v>0.57338468121523323</v>
      </c>
    </row>
    <row r="97" spans="2:4" ht="15.75" thickBot="1" x14ac:dyDescent="0.3">
      <c r="B97" s="33" t="s">
        <v>24</v>
      </c>
      <c r="C97" s="9">
        <f>+C91/(C83-C85-C88-C93)</f>
        <v>0.8271604938271605</v>
      </c>
      <c r="D97" s="14">
        <f>+D91/(D83-D85-D88-D93)</f>
        <v>0.8271604938271605</v>
      </c>
    </row>
    <row r="98" spans="2:4" ht="15.75" thickBot="1" x14ac:dyDescent="0.3"/>
    <row r="99" spans="2:4" x14ac:dyDescent="0.25">
      <c r="B99" s="1" t="s">
        <v>0</v>
      </c>
      <c r="C99" s="2" t="s">
        <v>18</v>
      </c>
      <c r="D99" s="3" t="s">
        <v>1</v>
      </c>
    </row>
    <row r="100" spans="2:4" x14ac:dyDescent="0.25">
      <c r="B100" s="4" t="s">
        <v>15</v>
      </c>
      <c r="C100" s="15">
        <v>1144</v>
      </c>
      <c r="D100" s="16">
        <v>1144</v>
      </c>
    </row>
    <row r="101" spans="2:4" x14ac:dyDescent="0.25">
      <c r="B101" s="5" t="s">
        <v>2</v>
      </c>
      <c r="C101" s="17">
        <v>58</v>
      </c>
      <c r="D101" s="18">
        <v>58</v>
      </c>
    </row>
    <row r="102" spans="2:4" x14ac:dyDescent="0.25">
      <c r="B102" s="6" t="s">
        <v>3</v>
      </c>
      <c r="C102" s="19">
        <v>9</v>
      </c>
      <c r="D102" s="20">
        <v>9</v>
      </c>
    </row>
    <row r="103" spans="2:4" x14ac:dyDescent="0.25">
      <c r="B103" s="6" t="s">
        <v>4</v>
      </c>
      <c r="C103" s="19">
        <v>45</v>
      </c>
      <c r="D103" s="20">
        <v>45</v>
      </c>
    </row>
    <row r="104" spans="2:4" x14ac:dyDescent="0.25">
      <c r="B104" s="6" t="s">
        <v>14</v>
      </c>
      <c r="C104" s="19">
        <v>4</v>
      </c>
      <c r="D104" s="20">
        <v>4</v>
      </c>
    </row>
    <row r="105" spans="2:4" x14ac:dyDescent="0.25">
      <c r="B105" s="5" t="s">
        <v>6</v>
      </c>
      <c r="C105" s="17">
        <v>167</v>
      </c>
      <c r="D105" s="18">
        <v>167</v>
      </c>
    </row>
    <row r="106" spans="2:4" x14ac:dyDescent="0.25">
      <c r="B106" s="6" t="s">
        <v>3</v>
      </c>
      <c r="C106" s="19">
        <v>90</v>
      </c>
      <c r="D106" s="20">
        <v>90</v>
      </c>
    </row>
    <row r="107" spans="2:4" x14ac:dyDescent="0.25">
      <c r="B107" s="6" t="s">
        <v>4</v>
      </c>
      <c r="C107" s="19">
        <v>77</v>
      </c>
      <c r="D107" s="20">
        <v>77</v>
      </c>
    </row>
    <row r="108" spans="2:4" x14ac:dyDescent="0.25">
      <c r="B108" s="5" t="s">
        <v>7</v>
      </c>
      <c r="C108" s="17">
        <v>674</v>
      </c>
      <c r="D108" s="18">
        <v>674</v>
      </c>
    </row>
    <row r="109" spans="2:4" x14ac:dyDescent="0.25">
      <c r="B109" s="5" t="s">
        <v>5</v>
      </c>
      <c r="C109" s="17">
        <v>245</v>
      </c>
      <c r="D109" s="18">
        <v>245</v>
      </c>
    </row>
    <row r="110" spans="2:4" x14ac:dyDescent="0.25">
      <c r="B110" s="6" t="s">
        <v>3</v>
      </c>
      <c r="C110" s="19">
        <v>106</v>
      </c>
      <c r="D110" s="20">
        <v>106</v>
      </c>
    </row>
    <row r="111" spans="2:4" x14ac:dyDescent="0.25">
      <c r="B111" s="6" t="s">
        <v>4</v>
      </c>
      <c r="C111" s="19">
        <v>137</v>
      </c>
      <c r="D111" s="20">
        <v>137</v>
      </c>
    </row>
    <row r="112" spans="2:4" ht="15.75" thickBot="1" x14ac:dyDescent="0.3">
      <c r="B112" s="6" t="s">
        <v>14</v>
      </c>
      <c r="C112" s="19">
        <v>2</v>
      </c>
      <c r="D112" s="20">
        <v>2</v>
      </c>
    </row>
    <row r="113" spans="2:4" x14ac:dyDescent="0.25">
      <c r="B113" s="31" t="s">
        <v>23</v>
      </c>
      <c r="C113" s="8">
        <f>+C108/C100</f>
        <v>0.58916083916083917</v>
      </c>
      <c r="D113" s="13">
        <f>+D108/D100</f>
        <v>0.58916083916083917</v>
      </c>
    </row>
    <row r="114" spans="2:4" ht="15.75" thickBot="1" x14ac:dyDescent="0.3">
      <c r="B114" s="33" t="s">
        <v>24</v>
      </c>
      <c r="C114" s="9">
        <f>+C108/(C100-C102-C106-C110)</f>
        <v>0.71778487752928644</v>
      </c>
      <c r="D114" s="14">
        <f>+D108/(D100-D102-D106-D110)</f>
        <v>0.71778487752928644</v>
      </c>
    </row>
    <row r="115" spans="2:4" ht="15.75" thickBot="1" x14ac:dyDescent="0.3"/>
    <row r="116" spans="2:4" x14ac:dyDescent="0.25">
      <c r="B116" s="1" t="s">
        <v>0</v>
      </c>
      <c r="C116" s="2" t="s">
        <v>18</v>
      </c>
      <c r="D116" s="3" t="s">
        <v>1</v>
      </c>
    </row>
    <row r="117" spans="2:4" x14ac:dyDescent="0.25">
      <c r="B117" s="4" t="s">
        <v>25</v>
      </c>
      <c r="C117" s="15">
        <v>47</v>
      </c>
      <c r="D117" s="16">
        <v>47</v>
      </c>
    </row>
    <row r="118" spans="2:4" x14ac:dyDescent="0.25">
      <c r="B118" s="5" t="s">
        <v>6</v>
      </c>
      <c r="C118" s="17">
        <v>2</v>
      </c>
      <c r="D118" s="18">
        <v>2</v>
      </c>
    </row>
    <row r="119" spans="2:4" x14ac:dyDescent="0.25">
      <c r="B119" s="6" t="s">
        <v>21</v>
      </c>
      <c r="C119" s="19">
        <v>2</v>
      </c>
      <c r="D119" s="20">
        <v>2</v>
      </c>
    </row>
    <row r="120" spans="2:4" x14ac:dyDescent="0.25">
      <c r="B120" s="5" t="s">
        <v>7</v>
      </c>
      <c r="C120" s="17">
        <v>30</v>
      </c>
      <c r="D120" s="18">
        <v>30</v>
      </c>
    </row>
    <row r="121" spans="2:4" x14ac:dyDescent="0.25">
      <c r="B121" s="5" t="s">
        <v>5</v>
      </c>
      <c r="C121" s="17">
        <v>15</v>
      </c>
      <c r="D121" s="18">
        <v>15</v>
      </c>
    </row>
    <row r="122" spans="2:4" ht="15.75" thickBot="1" x14ac:dyDescent="0.3">
      <c r="B122" s="7" t="s">
        <v>21</v>
      </c>
      <c r="C122" s="29">
        <v>15</v>
      </c>
      <c r="D122" s="30">
        <v>15</v>
      </c>
    </row>
    <row r="123" spans="2:4" x14ac:dyDescent="0.25">
      <c r="B123" s="31" t="s">
        <v>23</v>
      </c>
      <c r="C123" s="8">
        <f>+C120/C117</f>
        <v>0.63829787234042556</v>
      </c>
      <c r="D123" s="13">
        <f>+D120/D117</f>
        <v>0.63829787234042556</v>
      </c>
    </row>
    <row r="124" spans="2:4" ht="15.75" thickBot="1" x14ac:dyDescent="0.3">
      <c r="B124" s="33" t="s">
        <v>24</v>
      </c>
      <c r="C124" s="9">
        <f>+C120/(C117)</f>
        <v>0.63829787234042556</v>
      </c>
      <c r="D124" s="14">
        <f>+D120/(D117)</f>
        <v>0.63829787234042556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2018</Filtro>
    <Orden xmlns="8cf1b8fd-72df-4c21-8306-a5f720778edf">74</Orden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053628-BABA-40FB-9D5E-A57AF736B022}"/>
</file>

<file path=customXml/itemProps2.xml><?xml version="1.0" encoding="utf-8"?>
<ds:datastoreItem xmlns:ds="http://schemas.openxmlformats.org/officeDocument/2006/customXml" ds:itemID="{317F047C-A029-41E1-908B-8DB2B8A70F08}"/>
</file>

<file path=customXml/itemProps3.xml><?xml version="1.0" encoding="utf-8"?>
<ds:datastoreItem xmlns:ds="http://schemas.openxmlformats.org/officeDocument/2006/customXml" ds:itemID="{96AC94CF-6422-4669-9E2C-D162204F1F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Calidad del servicio abril 2018</dc:title>
  <dc:creator>Julian Camilo Villar Chacon</dc:creator>
  <cp:lastModifiedBy>Julian Camilo Villar Chacon</cp:lastModifiedBy>
  <dcterms:created xsi:type="dcterms:W3CDTF">2017-11-30T16:30:56Z</dcterms:created>
  <dcterms:modified xsi:type="dcterms:W3CDTF">2018-07-03T15:29:23Z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